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Данные о координаторе" sheetId="1" r:id="rId1"/>
    <sheet name="1" sheetId="2" r:id="rId2"/>
  </sheets>
  <definedNames>
    <definedName name="OLE_LINK1" localSheetId="1">'1'!$DU$4</definedName>
    <definedName name="_xlnm.Print_Area" localSheetId="1">'1'!$A$1:$BO$7</definedName>
  </definedNames>
  <calcPr fullCalcOnLoad="1"/>
</workbook>
</file>

<file path=xl/sharedStrings.xml><?xml version="1.0" encoding="utf-8"?>
<sst xmlns="http://schemas.openxmlformats.org/spreadsheetml/2006/main" count="95" uniqueCount="89">
  <si>
    <t>водоснабжение</t>
  </si>
  <si>
    <t>канализация</t>
  </si>
  <si>
    <t>1. Сведения о развитии дошкольного образования</t>
  </si>
  <si>
    <t>1.1. Уровень доступности дошкольного образования и численность населения, получающего дошкольное образование</t>
  </si>
  <si>
    <t xml:space="preserve"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 </t>
  </si>
  <si>
    <t xml:space="preserve">1.1.2. 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 </t>
  </si>
  <si>
    <t xml:space="preserve">      -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</si>
  <si>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Н - 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(рассчитывается Министерством образования и науки Российской Федерации)</t>
  </si>
  <si>
    <t>- 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</si>
  <si>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 xml:space="preserve">1.1.3.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</t>
  </si>
  <si>
    <t xml:space="preserve">         - 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</si>
  <si>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- 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</si>
  <si>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</si>
  <si>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 xml:space="preserve">1.2.1. 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 </t>
  </si>
  <si>
    <t>ЧВ -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</si>
  <si>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</si>
  <si>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воспитанников организаций дошкольного образования в расчете на 1 педагогического работника</t>
  </si>
  <si>
    <t>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</si>
  <si>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</si>
  <si>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</t>
  </si>
  <si>
    <t>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</si>
  <si>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</si>
  <si>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</si>
  <si>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1.4. Материально-техническое и информационное обеспечение дошкольных образовательных организаций</t>
  </si>
  <si>
    <t xml:space="preserve">1.4.1. Площадь помещений, используемых непосредственно для нужд дошкольных образовательных организаций, в расчете на одного воспитанника </t>
  </si>
  <si>
    <t>- 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</si>
  <si>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ЧВ - численность воспитанников дошкольных образовательных организаций (включая филиалы)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</si>
  <si>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 водоснабжение, центральное отопление, канализацию</t>
  </si>
  <si>
    <t>- число дошкольных образовательных организаций с учетом находящихся на капитальном ремонте (включая филиалы), имеющих водоснабжение</t>
  </si>
  <si>
    <t>- 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</si>
  <si>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- число дошкольных образовательных организаций с учетом находящихся на капитальном ремонте (включая филиалы), имеющих канализацию</t>
  </si>
  <si>
    <t>Ч - число дошкольных образовательных организаций с учетом находящихся на капитальном ремонте (включая филиалы)</t>
  </si>
  <si>
    <t>1.4.3. Удельный вес числа организаций, имеющих физкультурные залы, в общем числе дошкольных образовательных организаций</t>
  </si>
  <si>
    <t>- число дошкольных образовательных организаций с учетом находящихся на капитальном ремонте (включая филиалы), имеющих физкультурные залы</t>
  </si>
  <si>
    <t>1.4.4. Удельный вес числа организаций, имеющих закрытые плавательные бассейны, в общем числе дошкольных образовательных организаций</t>
  </si>
  <si>
    <t>- число дошкольных образовательных организаций (включая филиалы), имеющих закрытые плавательные бассейны</t>
  </si>
  <si>
    <t>Ч - число дошкольных образовательных организаций (включая филиалы)</t>
  </si>
  <si>
    <t>1.4.5. 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</si>
  <si>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ЧК - 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</si>
  <si>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>ЧВ - численность воспитанников дошкольных образовательных организаций (включая филиалы) в возрасте 3 года и старше</t>
  </si>
  <si>
    <t>1.5.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</si>
  <si>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</si>
  <si>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-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</si>
  <si>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1.5.2. Удельный вес численности детей-инвалидов в общей численности воспитанников дошкольных образовательных организаций</t>
  </si>
  <si>
    <t>-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</si>
  <si>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1.6. Состояние здоровья лиц, обучающихся по программам дошкольного образования</t>
  </si>
  <si>
    <t>1.6.1. Пропущено дней по болезни одним ребенком в дошкольной образовательной организации в год</t>
  </si>
  <si>
    <t>Д - 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</si>
  <si>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ЧВ - 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</si>
  <si>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</si>
  <si>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дошкольных образовательных организаций</t>
  </si>
  <si>
    <t>- число дошкольных образовательных организаций с учетом находящихся на капитальном ремонте (без учета филиалов) в отчетном году t</t>
  </si>
  <si>
    <t>- 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</t>
  </si>
  <si>
    <t>1.8. Финансово-экономическая деятельность дошкольных образовательных организаций</t>
  </si>
  <si>
    <t xml:space="preserve">1.8.1. Общий объем финансовых средств, поступивших в дошкольные образовательные организации, в расчете на одного воспитанника </t>
  </si>
  <si>
    <t>ОС - общий объем финансирования дошкольных образовательных организаций (включая филиалы)</t>
  </si>
  <si>
    <t>ЧВ - среднегодовая численность воспитанников дошкольных образовательных организаций (включая филиалы).</t>
  </si>
  <si>
    <t>1.8.2. 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</si>
  <si>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ВБС - 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</si>
  <si>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1.9. Создание безопасных условий при организации образовательного процесса в дошкольных образовательных организациях</t>
  </si>
  <si>
    <t xml:space="preserve">1.9.1. Удельный вес числа организаций, здания которых находятся в аварийном состоянии, в общем числе дошкольных образовательных организаций </t>
  </si>
  <si>
    <t>-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</si>
  <si>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1.9.2. Удельный вес числа организаций, здания которых требуют капитального ремонта, в общем числе дошкольных образовательных организаций</t>
  </si>
  <si>
    <t xml:space="preserve">             - 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</si>
  <si>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 xml:space="preserve">                                      - численность воспитанников в возрасте 3 - 6 лет (число полных лет) дошкольных образовательных организаций</t>
  </si>
  <si>
    <t xml:space="preserve">                                                      - численность детей в возрасте 3 - 6 лет (число полных лет), стоящих на учете для определения в дошкольные образовательные организации</t>
  </si>
  <si>
    <t>ЦО</t>
  </si>
  <si>
    <t>ИТОГО:</t>
  </si>
  <si>
    <t>города и поселки городского типа</t>
  </si>
  <si>
    <t>сельская местность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</si>
  <si>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</si>
  <si>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Данные о координаторе</t>
  </si>
  <si>
    <t>Наименование муниципального образования или образовательной организации (полностью по уставу)</t>
  </si>
  <si>
    <t>Ф.И.О (полностью) ответственного за заполнение таблиц:</t>
  </si>
  <si>
    <t>Место работы:</t>
  </si>
  <si>
    <t>Должность:</t>
  </si>
  <si>
    <t>Почтовый адрес:</t>
  </si>
  <si>
    <t>Телефон:</t>
  </si>
  <si>
    <t>Факс</t>
  </si>
  <si>
    <t>Адрес электронной почты:</t>
  </si>
  <si>
    <t xml:space="preserve"> -число дошкольных образовательных организаций (включая филиалы), здания которых требуют капитального ремонта</t>
  </si>
  <si>
    <t>Моногарова Татьяна Владимировна</t>
  </si>
  <si>
    <t>отдел образования администрации Грачевского муниципального района</t>
  </si>
  <si>
    <t>специалист I категории</t>
  </si>
  <si>
    <t>886540 4-11-71</t>
  </si>
  <si>
    <t>886540 4-01-71</t>
  </si>
  <si>
    <t>mono.tatiana@yandex.ru</t>
  </si>
  <si>
    <t>Отдел образования администрации  Грачевского муниципального района</t>
  </si>
  <si>
    <t>356250 Ставропольский край Грачевский район, с.Грачевка, ул. Ставропльская,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</si>
</sst>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8" borderId="0" xfId="0" applyNumberFormat="1" applyFill="1" applyAlignment="1" applyProtection="1">
      <alignment/>
      <protection locked="0"/>
    </xf>
    <xf numFmtId="2" fontId="2" fillId="8" borderId="0" xfId="0" applyNumberFormat="1" applyFont="1" applyFill="1" applyAlignment="1" applyProtection="1">
      <alignment/>
      <protection locked="0"/>
    </xf>
    <xf numFmtId="2" fontId="0" fillId="15" borderId="0" xfId="0" applyNumberForma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2" fontId="0" fillId="10" borderId="0" xfId="0" applyNumberFormat="1" applyFill="1" applyAlignment="1" applyProtection="1">
      <alignment/>
      <protection/>
    </xf>
    <xf numFmtId="2" fontId="6" fillId="0" borderId="0" xfId="0" applyNumberFormat="1" applyFont="1" applyAlignment="1" applyProtection="1">
      <alignment vertical="center" wrapText="1"/>
      <protection/>
    </xf>
    <xf numFmtId="2" fontId="6" fillId="15" borderId="0" xfId="0" applyNumberFormat="1" applyFont="1" applyFill="1" applyAlignment="1" applyProtection="1">
      <alignment vertical="center" wrapText="1"/>
      <protection/>
    </xf>
    <xf numFmtId="0" fontId="8" fillId="3" borderId="1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/>
      <protection/>
    </xf>
    <xf numFmtId="2" fontId="5" fillId="24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3" fillId="10" borderId="0" xfId="0" applyFont="1" applyFill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3" fillId="25" borderId="0" xfId="0" applyFont="1" applyFill="1" applyAlignment="1" applyProtection="1">
      <alignment horizontal="center" wrapText="1"/>
      <protection/>
    </xf>
    <xf numFmtId="0" fontId="1" fillId="10" borderId="0" xfId="0" applyFont="1" applyFill="1" applyAlignment="1" applyProtection="1">
      <alignment horizontal="center" vertical="center" wrapText="1"/>
      <protection/>
    </xf>
    <xf numFmtId="0" fontId="3" fillId="10" borderId="0" xfId="0" applyFont="1" applyFill="1" applyAlignment="1" applyProtection="1">
      <alignment horizontal="center" vertical="center" wrapText="1"/>
      <protection/>
    </xf>
    <xf numFmtId="2" fontId="5" fillId="10" borderId="0" xfId="0" applyNumberFormat="1" applyFont="1" applyFill="1" applyAlignment="1" applyProtection="1">
      <alignment/>
      <protection/>
    </xf>
    <xf numFmtId="2" fontId="6" fillId="8" borderId="0" xfId="0" applyNumberFormat="1" applyFont="1" applyFill="1" applyAlignment="1" applyProtection="1">
      <alignment vertical="center" wrapText="1"/>
      <protection/>
    </xf>
    <xf numFmtId="2" fontId="5" fillId="8" borderId="0" xfId="0" applyNumberFormat="1" applyFont="1" applyFill="1" applyAlignment="1" applyProtection="1">
      <alignment/>
      <protection/>
    </xf>
    <xf numFmtId="2" fontId="5" fillId="15" borderId="0" xfId="0" applyNumberFormat="1" applyFont="1" applyFill="1" applyAlignment="1" applyProtection="1">
      <alignment/>
      <protection/>
    </xf>
    <xf numFmtId="2" fontId="0" fillId="8" borderId="0" xfId="0" applyNumberFormat="1" applyFill="1" applyAlignment="1" applyProtection="1">
      <alignment/>
      <protection/>
    </xf>
    <xf numFmtId="2" fontId="0" fillId="15" borderId="0" xfId="0" applyNumberFormat="1" applyFill="1" applyAlignment="1" applyProtection="1">
      <alignment/>
      <protection/>
    </xf>
    <xf numFmtId="0" fontId="13" fillId="0" borderId="11" xfId="42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</xdr:row>
      <xdr:rowOff>9525</xdr:rowOff>
    </xdr:from>
    <xdr:to>
      <xdr:col>2</xdr:col>
      <xdr:colOff>333375</xdr:colOff>
      <xdr:row>3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7146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19050</xdr:rowOff>
    </xdr:from>
    <xdr:to>
      <xdr:col>5</xdr:col>
      <xdr:colOff>285750</xdr:colOff>
      <xdr:row>3</xdr:row>
      <xdr:rowOff>247650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241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0</xdr:rowOff>
    </xdr:from>
    <xdr:to>
      <xdr:col>7</xdr:col>
      <xdr:colOff>209550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270510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9525</xdr:rowOff>
    </xdr:from>
    <xdr:to>
      <xdr:col>9</xdr:col>
      <xdr:colOff>247650</xdr:colOff>
      <xdr:row>3</xdr:row>
      <xdr:rowOff>238125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91725" y="27146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200025</xdr:colOff>
      <xdr:row>3</xdr:row>
      <xdr:rowOff>228600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58575" y="2705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9525</xdr:rowOff>
    </xdr:from>
    <xdr:to>
      <xdr:col>12</xdr:col>
      <xdr:colOff>342900</xdr:colOff>
      <xdr:row>3</xdr:row>
      <xdr:rowOff>238125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27146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247650</xdr:colOff>
      <xdr:row>3</xdr:row>
      <xdr:rowOff>228600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06800" y="2705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342900</xdr:colOff>
      <xdr:row>3</xdr:row>
      <xdr:rowOff>228600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0" y="27051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390525</xdr:colOff>
      <xdr:row>3</xdr:row>
      <xdr:rowOff>228600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83600" y="27051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419100</xdr:colOff>
      <xdr:row>3</xdr:row>
      <xdr:rowOff>228600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983825" y="270510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295275</xdr:colOff>
      <xdr:row>3</xdr:row>
      <xdr:rowOff>228600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12625" y="2705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295275</xdr:colOff>
      <xdr:row>3</xdr:row>
      <xdr:rowOff>228600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403300" y="2705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219075</xdr:colOff>
      <xdr:row>3</xdr:row>
      <xdr:rowOff>228600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108400" y="27051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3</xdr:row>
      <xdr:rowOff>0</xdr:rowOff>
    </xdr:from>
    <xdr:to>
      <xdr:col>30</xdr:col>
      <xdr:colOff>200025</xdr:colOff>
      <xdr:row>3</xdr:row>
      <xdr:rowOff>228600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0" y="2705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247650</xdr:colOff>
      <xdr:row>3</xdr:row>
      <xdr:rowOff>228600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94775" y="2705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3</xdr:row>
      <xdr:rowOff>0</xdr:rowOff>
    </xdr:from>
    <xdr:to>
      <xdr:col>32</xdr:col>
      <xdr:colOff>200025</xdr:colOff>
      <xdr:row>3</xdr:row>
      <xdr:rowOff>228600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509200" y="2705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3</xdr:row>
      <xdr:rowOff>0</xdr:rowOff>
    </xdr:from>
    <xdr:to>
      <xdr:col>35</xdr:col>
      <xdr:colOff>247650</xdr:colOff>
      <xdr:row>3</xdr:row>
      <xdr:rowOff>200025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976175" y="270510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3</xdr:row>
      <xdr:rowOff>0</xdr:rowOff>
    </xdr:from>
    <xdr:to>
      <xdr:col>38</xdr:col>
      <xdr:colOff>285750</xdr:colOff>
      <xdr:row>3</xdr:row>
      <xdr:rowOff>200025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424100" y="27051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</xdr:row>
      <xdr:rowOff>0</xdr:rowOff>
    </xdr:from>
    <xdr:to>
      <xdr:col>44</xdr:col>
      <xdr:colOff>371475</xdr:colOff>
      <xdr:row>3</xdr:row>
      <xdr:rowOff>228600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377100" y="2705100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</xdr:row>
      <xdr:rowOff>0</xdr:rowOff>
    </xdr:from>
    <xdr:to>
      <xdr:col>47</xdr:col>
      <xdr:colOff>409575</xdr:colOff>
      <xdr:row>3</xdr:row>
      <xdr:rowOff>228600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72700" y="27051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0</xdr:colOff>
      <xdr:row>3</xdr:row>
      <xdr:rowOff>0</xdr:rowOff>
    </xdr:from>
    <xdr:to>
      <xdr:col>53</xdr:col>
      <xdr:colOff>247650</xdr:colOff>
      <xdr:row>3</xdr:row>
      <xdr:rowOff>228600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59175" y="2705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3</xdr:row>
      <xdr:rowOff>0</xdr:rowOff>
    </xdr:from>
    <xdr:to>
      <xdr:col>54</xdr:col>
      <xdr:colOff>542925</xdr:colOff>
      <xdr:row>3</xdr:row>
      <xdr:rowOff>247650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92625" y="2705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3</xdr:row>
      <xdr:rowOff>0</xdr:rowOff>
    </xdr:from>
    <xdr:to>
      <xdr:col>62</xdr:col>
      <xdr:colOff>200025</xdr:colOff>
      <xdr:row>3</xdr:row>
      <xdr:rowOff>228600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150625" y="2705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3</xdr:row>
      <xdr:rowOff>0</xdr:rowOff>
    </xdr:from>
    <xdr:to>
      <xdr:col>65</xdr:col>
      <xdr:colOff>247650</xdr:colOff>
      <xdr:row>3</xdr:row>
      <xdr:rowOff>228600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693800" y="2705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323850</xdr:colOff>
      <xdr:row>3</xdr:row>
      <xdr:rowOff>228600</xdr:rowOff>
    </xdr:to>
    <xdr:pic>
      <xdr:nvPicPr>
        <xdr:cNvPr id="25" name="Рисунок 9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81300" y="27051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o.tatian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I9" sqref="I9"/>
    </sheetView>
  </sheetViews>
  <sheetFormatPr defaultColWidth="9.140625" defaultRowHeight="15"/>
  <cols>
    <col min="3" max="3" width="64.8515625" style="0" customWidth="1"/>
    <col min="4" max="4" width="45.7109375" style="0" customWidth="1"/>
  </cols>
  <sheetData>
    <row r="2" spans="2:6" ht="18.75">
      <c r="B2" s="46" t="s">
        <v>71</v>
      </c>
      <c r="C2" s="46"/>
      <c r="D2" s="46"/>
      <c r="E2" s="46"/>
      <c r="F2" s="46"/>
    </row>
    <row r="3" ht="15" thickBot="1"/>
    <row r="4" spans="3:4" ht="37.5" customHeight="1">
      <c r="C4" s="47" t="s">
        <v>72</v>
      </c>
      <c r="D4" s="49" t="s">
        <v>87</v>
      </c>
    </row>
    <row r="5" spans="3:4" ht="75" customHeight="1" thickBot="1">
      <c r="C5" s="48"/>
      <c r="D5" s="50"/>
    </row>
    <row r="6" spans="3:4" ht="19.5" thickBot="1">
      <c r="C6" s="14" t="s">
        <v>73</v>
      </c>
      <c r="D6" s="15" t="s">
        <v>81</v>
      </c>
    </row>
    <row r="7" spans="3:4" ht="38.25" thickBot="1">
      <c r="C7" s="14" t="s">
        <v>74</v>
      </c>
      <c r="D7" s="15" t="s">
        <v>82</v>
      </c>
    </row>
    <row r="8" spans="3:4" ht="19.5" thickBot="1">
      <c r="C8" s="14" t="s">
        <v>75</v>
      </c>
      <c r="D8" s="15" t="s">
        <v>83</v>
      </c>
    </row>
    <row r="9" spans="3:4" ht="38.25" thickBot="1">
      <c r="C9" s="14" t="s">
        <v>76</v>
      </c>
      <c r="D9" s="15" t="s">
        <v>88</v>
      </c>
    </row>
    <row r="10" spans="3:4" ht="19.5" thickBot="1">
      <c r="C10" s="14" t="s">
        <v>77</v>
      </c>
      <c r="D10" s="15" t="s">
        <v>84</v>
      </c>
    </row>
    <row r="11" spans="3:4" ht="19.5" thickBot="1">
      <c r="C11" s="14" t="s">
        <v>78</v>
      </c>
      <c r="D11" s="15" t="s">
        <v>85</v>
      </c>
    </row>
    <row r="12" spans="3:4" ht="19.5" thickBot="1">
      <c r="C12" s="14" t="s">
        <v>79</v>
      </c>
      <c r="D12" s="45" t="s">
        <v>86</v>
      </c>
    </row>
  </sheetData>
  <sheetProtection/>
  <mergeCells count="3">
    <mergeCell ref="B2:F2"/>
    <mergeCell ref="C4:C5"/>
    <mergeCell ref="D4:D5"/>
  </mergeCells>
  <hyperlinks>
    <hyperlink ref="D12" r:id="rId1" display="mono.tatian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"/>
  <sheetViews>
    <sheetView tabSelected="1" view="pageBreakPreview" zoomScale="80" zoomScaleNormal="80" zoomScaleSheetLayoutView="80" zoomScalePageLayoutView="0" workbookViewId="0" topLeftCell="AZ2">
      <selection activeCell="U7" sqref="U7"/>
    </sheetView>
  </sheetViews>
  <sheetFormatPr defaultColWidth="9.140625" defaultRowHeight="15"/>
  <cols>
    <col min="1" max="1" width="15.7109375" style="1" customWidth="1"/>
    <col min="2" max="2" width="9.140625" style="1" customWidth="1"/>
    <col min="3" max="3" width="16.8515625" style="1" customWidth="1"/>
    <col min="4" max="4" width="20.421875" style="1" customWidth="1"/>
    <col min="5" max="5" width="11.140625" style="1" customWidth="1"/>
    <col min="6" max="6" width="13.8515625" style="1" customWidth="1"/>
    <col min="7" max="7" width="25.7109375" style="1" customWidth="1"/>
    <col min="8" max="8" width="27.8515625" style="1" customWidth="1"/>
    <col min="9" max="9" width="9.140625" style="1" customWidth="1"/>
    <col min="10" max="10" width="22.00390625" style="1" customWidth="1"/>
    <col min="11" max="11" width="16.28125" style="1" customWidth="1"/>
    <col min="12" max="12" width="9.140625" style="1" customWidth="1"/>
    <col min="13" max="13" width="20.421875" style="1" customWidth="1"/>
    <col min="14" max="14" width="13.28125" style="1" customWidth="1"/>
    <col min="15" max="15" width="13.57421875" style="1" customWidth="1"/>
    <col min="16" max="16" width="22.57421875" style="1" customWidth="1"/>
    <col min="17" max="17" width="23.140625" style="1" customWidth="1"/>
    <col min="18" max="20" width="9.140625" style="1" customWidth="1"/>
    <col min="21" max="21" width="27.00390625" style="1" customWidth="1"/>
    <col min="22" max="22" width="27.421875" style="1" customWidth="1"/>
    <col min="23" max="23" width="23.8515625" style="1" customWidth="1"/>
    <col min="24" max="24" width="26.421875" style="1" customWidth="1"/>
    <col min="25" max="25" width="14.140625" style="1" customWidth="1"/>
    <col min="26" max="26" width="24.7109375" style="1" customWidth="1"/>
    <col min="27" max="29" width="9.8515625" style="1" customWidth="1"/>
    <col min="30" max="30" width="9.140625" style="1" customWidth="1"/>
    <col min="31" max="31" width="15.8515625" style="1" customWidth="1"/>
    <col min="32" max="32" width="16.7109375" style="1" customWidth="1"/>
    <col min="33" max="33" width="16.00390625" style="1" customWidth="1"/>
    <col min="34" max="34" width="11.8515625" style="1" customWidth="1"/>
    <col min="35" max="35" width="9.140625" style="1" customWidth="1"/>
    <col min="36" max="36" width="16.8515625" style="1" customWidth="1"/>
    <col min="37" max="37" width="10.7109375" style="1" customWidth="1"/>
    <col min="38" max="38" width="9.140625" style="1" customWidth="1"/>
    <col min="39" max="39" width="11.421875" style="1" customWidth="1"/>
    <col min="40" max="40" width="8.421875" style="1" customWidth="1"/>
    <col min="41" max="41" width="15.140625" style="1" customWidth="1"/>
    <col min="42" max="42" width="17.8515625" style="1" customWidth="1"/>
    <col min="43" max="43" width="12.28125" style="1" customWidth="1"/>
    <col min="44" max="44" width="9.140625" style="1" customWidth="1"/>
    <col min="45" max="45" width="20.57421875" style="1" customWidth="1"/>
    <col min="46" max="46" width="13.7109375" style="1" customWidth="1"/>
    <col min="47" max="47" width="9.140625" style="1" customWidth="1"/>
    <col min="48" max="48" width="18.140625" style="1" customWidth="1"/>
    <col min="49" max="49" width="14.28125" style="1" customWidth="1"/>
    <col min="50" max="50" width="15.57421875" style="1" customWidth="1"/>
    <col min="51" max="51" width="18.00390625" style="1" customWidth="1"/>
    <col min="52" max="52" width="16.140625" style="1" customWidth="1"/>
    <col min="53" max="53" width="9.140625" style="1" customWidth="1"/>
    <col min="54" max="54" width="14.00390625" style="1" customWidth="1"/>
    <col min="55" max="55" width="16.7109375" style="1" customWidth="1"/>
    <col min="56" max="56" width="19.140625" style="1" customWidth="1"/>
    <col min="57" max="57" width="10.57421875" style="1" customWidth="1"/>
    <col min="58" max="58" width="11.00390625" style="1" customWidth="1"/>
    <col min="59" max="59" width="9.140625" style="1" customWidth="1"/>
    <col min="60" max="60" width="16.28125" style="1" customWidth="1"/>
    <col min="61" max="61" width="10.8515625" style="1" customWidth="1"/>
    <col min="62" max="62" width="9.140625" style="1" customWidth="1"/>
    <col min="63" max="63" width="16.140625" style="1" customWidth="1"/>
    <col min="64" max="64" width="12.8515625" style="1" customWidth="1"/>
    <col min="65" max="65" width="9.140625" style="1" customWidth="1"/>
    <col min="66" max="66" width="11.7109375" style="1" customWidth="1"/>
    <col min="67" max="67" width="9.7109375" style="1" customWidth="1"/>
    <col min="68" max="68" width="9.140625" style="1" customWidth="1"/>
    <col min="69" max="69" width="26.28125" style="1" customWidth="1"/>
    <col min="70" max="70" width="11.57421875" style="1" customWidth="1"/>
    <col min="71" max="71" width="18.7109375" style="1" customWidth="1"/>
    <col min="72" max="16384" width="9.140625" style="1" customWidth="1"/>
  </cols>
  <sheetData>
    <row r="1" spans="2:161" ht="15">
      <c r="B1" s="51" t="s">
        <v>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16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</row>
    <row r="2" spans="1:161" s="18" customFormat="1" ht="89.25" customHeight="1">
      <c r="A2" s="8"/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 t="s">
        <v>12</v>
      </c>
      <c r="M2" s="55"/>
      <c r="N2" s="55"/>
      <c r="O2" s="54" t="s">
        <v>15</v>
      </c>
      <c r="P2" s="54"/>
      <c r="Q2" s="54"/>
      <c r="R2" s="54"/>
      <c r="S2" s="54"/>
      <c r="T2" s="54"/>
      <c r="U2" s="54"/>
      <c r="V2" s="54"/>
      <c r="W2" s="54"/>
      <c r="X2" s="54"/>
      <c r="Y2" s="57" t="s">
        <v>23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 t="s">
        <v>40</v>
      </c>
      <c r="AS2" s="57"/>
      <c r="AT2" s="57"/>
      <c r="AU2" s="57"/>
      <c r="AV2" s="57"/>
      <c r="AW2" s="57"/>
      <c r="AX2" s="57" t="s">
        <v>45</v>
      </c>
      <c r="AY2" s="57"/>
      <c r="AZ2" s="57"/>
      <c r="BA2" s="57" t="s">
        <v>49</v>
      </c>
      <c r="BB2" s="57"/>
      <c r="BC2" s="57"/>
      <c r="BD2" s="57" t="s">
        <v>53</v>
      </c>
      <c r="BE2" s="57"/>
      <c r="BF2" s="57"/>
      <c r="BG2" s="57"/>
      <c r="BH2" s="57"/>
      <c r="BI2" s="57"/>
      <c r="BJ2" s="57" t="s">
        <v>59</v>
      </c>
      <c r="BK2" s="57"/>
      <c r="BL2" s="57"/>
      <c r="BM2" s="57"/>
      <c r="BN2" s="57"/>
      <c r="BO2" s="57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20"/>
      <c r="CC2" s="19"/>
      <c r="CD2" s="19"/>
      <c r="CE2" s="19"/>
      <c r="CF2" s="19"/>
      <c r="CG2" s="19"/>
      <c r="CH2" s="19"/>
      <c r="CI2" s="20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20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58"/>
      <c r="DW2" s="58"/>
      <c r="DX2" s="58"/>
      <c r="DY2" s="58"/>
      <c r="DZ2" s="58"/>
      <c r="EA2" s="58"/>
      <c r="EB2" s="20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20"/>
    </row>
    <row r="3" spans="1:161" s="21" customFormat="1" ht="108.75" customHeight="1">
      <c r="A3" s="9"/>
      <c r="B3" s="52" t="s">
        <v>4</v>
      </c>
      <c r="C3" s="53"/>
      <c r="D3" s="53"/>
      <c r="E3" s="52" t="s">
        <v>5</v>
      </c>
      <c r="F3" s="53"/>
      <c r="G3" s="53"/>
      <c r="H3" s="53"/>
      <c r="I3" s="52" t="s">
        <v>9</v>
      </c>
      <c r="J3" s="53"/>
      <c r="K3" s="53"/>
      <c r="L3" s="52" t="s">
        <v>13</v>
      </c>
      <c r="M3" s="53"/>
      <c r="N3" s="53"/>
      <c r="O3" s="56" t="s">
        <v>16</v>
      </c>
      <c r="P3" s="53"/>
      <c r="Q3" s="53"/>
      <c r="R3" s="56" t="s">
        <v>18</v>
      </c>
      <c r="S3" s="56"/>
      <c r="T3" s="56"/>
      <c r="U3" s="53"/>
      <c r="V3" s="53"/>
      <c r="W3" s="53"/>
      <c r="X3" s="53"/>
      <c r="Y3" s="56" t="s">
        <v>24</v>
      </c>
      <c r="Z3" s="56"/>
      <c r="AA3" s="56"/>
      <c r="AB3" s="56" t="s">
        <v>27</v>
      </c>
      <c r="AC3" s="56"/>
      <c r="AD3" s="56"/>
      <c r="AE3" s="56"/>
      <c r="AF3" s="56"/>
      <c r="AG3" s="56"/>
      <c r="AH3" s="56"/>
      <c r="AI3" s="56" t="s">
        <v>32</v>
      </c>
      <c r="AJ3" s="56"/>
      <c r="AK3" s="56"/>
      <c r="AL3" s="56" t="s">
        <v>34</v>
      </c>
      <c r="AM3" s="56"/>
      <c r="AN3" s="56"/>
      <c r="AO3" s="56" t="s">
        <v>37</v>
      </c>
      <c r="AP3" s="56"/>
      <c r="AQ3" s="56"/>
      <c r="AR3" s="56" t="s">
        <v>41</v>
      </c>
      <c r="AS3" s="56"/>
      <c r="AT3" s="56"/>
      <c r="AU3" s="56" t="s">
        <v>43</v>
      </c>
      <c r="AV3" s="56"/>
      <c r="AW3" s="56"/>
      <c r="AX3" s="56" t="s">
        <v>46</v>
      </c>
      <c r="AY3" s="56"/>
      <c r="AZ3" s="56"/>
      <c r="BA3" s="56" t="s">
        <v>50</v>
      </c>
      <c r="BB3" s="56"/>
      <c r="BC3" s="56"/>
      <c r="BD3" s="56" t="s">
        <v>54</v>
      </c>
      <c r="BE3" s="56"/>
      <c r="BF3" s="56"/>
      <c r="BG3" s="56" t="s">
        <v>57</v>
      </c>
      <c r="BH3" s="56"/>
      <c r="BI3" s="56"/>
      <c r="BJ3" s="56" t="s">
        <v>60</v>
      </c>
      <c r="BK3" s="56"/>
      <c r="BL3" s="56"/>
      <c r="BM3" s="56" t="s">
        <v>62</v>
      </c>
      <c r="BN3" s="56"/>
      <c r="BO3" s="56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23"/>
      <c r="DW3" s="22"/>
      <c r="DX3" s="22"/>
      <c r="DY3" s="59"/>
      <c r="DZ3" s="59"/>
      <c r="EA3" s="59"/>
      <c r="EB3" s="23"/>
      <c r="EC3" s="22"/>
      <c r="ED3" s="22"/>
      <c r="EE3" s="59"/>
      <c r="EF3" s="59"/>
      <c r="EG3" s="23"/>
      <c r="EH3" s="22"/>
      <c r="EI3" s="23"/>
      <c r="EJ3" s="22"/>
      <c r="EK3" s="23"/>
      <c r="EL3" s="22"/>
      <c r="EM3" s="23"/>
      <c r="EN3" s="22"/>
      <c r="EO3" s="22"/>
      <c r="EP3" s="22"/>
      <c r="EQ3" s="22"/>
      <c r="ER3" s="23"/>
      <c r="ES3" s="22"/>
      <c r="ET3" s="22"/>
      <c r="EU3" s="23"/>
      <c r="EV3" s="22"/>
      <c r="EW3" s="22"/>
      <c r="EX3" s="22"/>
      <c r="EY3" s="22"/>
      <c r="EZ3" s="59"/>
      <c r="FA3" s="59"/>
      <c r="FB3" s="59"/>
      <c r="FC3" s="59"/>
      <c r="FD3" s="59"/>
      <c r="FE3" s="22"/>
    </row>
    <row r="4" spans="1:161" s="24" customFormat="1" ht="158.25" customHeight="1">
      <c r="A4" s="10"/>
      <c r="B4" s="30"/>
      <c r="C4" s="31" t="s">
        <v>64</v>
      </c>
      <c r="D4" s="31" t="s">
        <v>65</v>
      </c>
      <c r="E4" s="32"/>
      <c r="F4" s="33" t="s">
        <v>6</v>
      </c>
      <c r="G4" s="33" t="s">
        <v>7</v>
      </c>
      <c r="H4" s="33" t="s">
        <v>8</v>
      </c>
      <c r="I4" s="32"/>
      <c r="J4" s="34" t="s">
        <v>10</v>
      </c>
      <c r="K4" s="33" t="s">
        <v>11</v>
      </c>
      <c r="L4" s="32"/>
      <c r="M4" s="33" t="s">
        <v>63</v>
      </c>
      <c r="N4" s="33" t="s">
        <v>14</v>
      </c>
      <c r="O4" s="32"/>
      <c r="P4" s="35" t="s">
        <v>70</v>
      </c>
      <c r="Q4" s="35" t="s">
        <v>17</v>
      </c>
      <c r="R4" s="32"/>
      <c r="S4" s="36"/>
      <c r="T4" s="36"/>
      <c r="U4" s="35" t="s">
        <v>19</v>
      </c>
      <c r="V4" s="35" t="s">
        <v>20</v>
      </c>
      <c r="W4" s="35" t="s">
        <v>21</v>
      </c>
      <c r="X4" s="35" t="s">
        <v>22</v>
      </c>
      <c r="Y4" s="32"/>
      <c r="Z4" s="35" t="s">
        <v>25</v>
      </c>
      <c r="AA4" s="35" t="s">
        <v>26</v>
      </c>
      <c r="AB4" s="37" t="s">
        <v>0</v>
      </c>
      <c r="AC4" s="37" t="s">
        <v>66</v>
      </c>
      <c r="AD4" s="38" t="s">
        <v>1</v>
      </c>
      <c r="AE4" s="35" t="s">
        <v>28</v>
      </c>
      <c r="AF4" s="35" t="s">
        <v>29</v>
      </c>
      <c r="AG4" s="35" t="s">
        <v>30</v>
      </c>
      <c r="AH4" s="35" t="s">
        <v>31</v>
      </c>
      <c r="AI4" s="32"/>
      <c r="AJ4" s="35" t="s">
        <v>33</v>
      </c>
      <c r="AK4" s="35" t="s">
        <v>31</v>
      </c>
      <c r="AL4" s="32"/>
      <c r="AM4" s="35" t="s">
        <v>35</v>
      </c>
      <c r="AN4" s="29" t="s">
        <v>36</v>
      </c>
      <c r="AO4" s="32"/>
      <c r="AP4" s="35" t="s">
        <v>38</v>
      </c>
      <c r="AQ4" s="35" t="s">
        <v>39</v>
      </c>
      <c r="AR4" s="32"/>
      <c r="AS4" s="35" t="s">
        <v>42</v>
      </c>
      <c r="AT4" s="35" t="s">
        <v>14</v>
      </c>
      <c r="AU4" s="32"/>
      <c r="AV4" s="35" t="s">
        <v>44</v>
      </c>
      <c r="AW4" s="35" t="s">
        <v>14</v>
      </c>
      <c r="AX4" s="32"/>
      <c r="AY4" s="35" t="s">
        <v>47</v>
      </c>
      <c r="AZ4" s="35" t="s">
        <v>48</v>
      </c>
      <c r="BA4" s="32"/>
      <c r="BB4" s="35" t="s">
        <v>51</v>
      </c>
      <c r="BC4" s="35" t="s">
        <v>52</v>
      </c>
      <c r="BD4" s="32"/>
      <c r="BE4" s="29" t="s">
        <v>55</v>
      </c>
      <c r="BF4" s="35" t="s">
        <v>56</v>
      </c>
      <c r="BG4" s="32"/>
      <c r="BH4" s="35" t="s">
        <v>58</v>
      </c>
      <c r="BI4" s="29" t="s">
        <v>55</v>
      </c>
      <c r="BJ4" s="32"/>
      <c r="BK4" s="35" t="s">
        <v>61</v>
      </c>
      <c r="BL4" s="35" t="s">
        <v>31</v>
      </c>
      <c r="BM4" s="32"/>
      <c r="BN4" s="35" t="s">
        <v>80</v>
      </c>
      <c r="BO4" s="29" t="s">
        <v>36</v>
      </c>
      <c r="BP4" s="25"/>
      <c r="BQ4" s="26"/>
      <c r="BR4" s="20"/>
      <c r="BS4" s="26"/>
      <c r="BT4" s="26"/>
      <c r="BU4" s="26"/>
      <c r="BV4" s="25"/>
      <c r="BW4" s="26"/>
      <c r="BX4" s="26"/>
      <c r="BY4" s="25"/>
      <c r="BZ4" s="26"/>
      <c r="CA4" s="26"/>
      <c r="CB4" s="25"/>
      <c r="CC4" s="26"/>
      <c r="CD4" s="26"/>
      <c r="CE4" s="26"/>
      <c r="CF4" s="25"/>
      <c r="CG4" s="26"/>
      <c r="CH4" s="26"/>
      <c r="CI4" s="25"/>
      <c r="CJ4" s="26"/>
      <c r="CK4" s="26"/>
      <c r="CL4" s="25"/>
      <c r="CM4" s="26"/>
      <c r="CN4" s="26"/>
      <c r="CO4" s="25"/>
      <c r="CP4" s="26"/>
      <c r="CQ4" s="26"/>
      <c r="CR4" s="26"/>
      <c r="CS4" s="26"/>
      <c r="CT4" s="25"/>
      <c r="CU4" s="25"/>
      <c r="CV4" s="26"/>
      <c r="CW4" s="26"/>
      <c r="CX4" s="26"/>
      <c r="CY4" s="26"/>
      <c r="CZ4" s="26"/>
      <c r="DA4" s="26"/>
      <c r="DB4" s="26"/>
      <c r="DC4" s="25"/>
      <c r="DD4" s="26"/>
      <c r="DE4" s="26"/>
      <c r="DF4" s="26"/>
      <c r="DG4" s="26"/>
      <c r="DH4" s="26"/>
      <c r="DI4" s="26"/>
      <c r="DJ4" s="25"/>
      <c r="DK4" s="26"/>
      <c r="DL4" s="26"/>
      <c r="DM4" s="26"/>
      <c r="DN4" s="26"/>
      <c r="DO4" s="26"/>
      <c r="DP4" s="26"/>
      <c r="DQ4" s="25"/>
      <c r="DR4" s="26"/>
      <c r="DS4" s="26"/>
      <c r="DT4" s="26"/>
      <c r="DU4" s="26"/>
      <c r="DV4" s="25"/>
      <c r="DW4" s="26"/>
      <c r="DX4" s="26"/>
      <c r="DY4" s="25"/>
      <c r="DZ4" s="26"/>
      <c r="EA4" s="26"/>
      <c r="EB4" s="25"/>
      <c r="EC4" s="26"/>
      <c r="ED4" s="26"/>
      <c r="EE4" s="25"/>
      <c r="EF4" s="25"/>
      <c r="EG4" s="25"/>
      <c r="EH4" s="26"/>
      <c r="EI4" s="25"/>
      <c r="EJ4" s="26"/>
      <c r="EK4" s="25"/>
      <c r="EL4" s="26"/>
      <c r="EM4" s="25"/>
      <c r="EN4" s="26"/>
      <c r="EO4" s="26"/>
      <c r="EP4" s="26"/>
      <c r="EQ4" s="26"/>
      <c r="ER4" s="25"/>
      <c r="ES4" s="26"/>
      <c r="ET4" s="26"/>
      <c r="EU4" s="25"/>
      <c r="EV4" s="26"/>
      <c r="EW4" s="26"/>
      <c r="EX4" s="26"/>
      <c r="EY4" s="26"/>
      <c r="EZ4" s="25"/>
      <c r="FA4" s="26"/>
      <c r="FB4" s="26"/>
      <c r="FC4" s="26"/>
      <c r="FD4" s="26"/>
      <c r="FE4" s="25"/>
    </row>
    <row r="5" spans="1:67" s="2" customFormat="1" ht="15">
      <c r="A5" s="12" t="s">
        <v>67</v>
      </c>
      <c r="B5" s="39">
        <f>(C5/C5+D5)*100</f>
        <v>100</v>
      </c>
      <c r="C5" s="27">
        <f>SUM(C6:C7)</f>
        <v>1490</v>
      </c>
      <c r="D5" s="27">
        <f>SUM(D6:D7)</f>
        <v>0</v>
      </c>
      <c r="E5" s="11">
        <f>(F5/(G5-H5))*100</f>
        <v>55.06108202443281</v>
      </c>
      <c r="F5" s="27">
        <f>SUM(F6:F7)</f>
        <v>1893</v>
      </c>
      <c r="G5" s="27">
        <f>SUM(G6:G7)</f>
        <v>3865</v>
      </c>
      <c r="H5" s="27">
        <f>SUM(H6:H7)</f>
        <v>427</v>
      </c>
      <c r="I5" s="11">
        <f>(J5/K5)*100</f>
        <v>0</v>
      </c>
      <c r="J5" s="27">
        <f>SUM(J6:J7)</f>
        <v>0</v>
      </c>
      <c r="K5" s="27">
        <f>SUM(K6:K7)</f>
        <v>1893</v>
      </c>
      <c r="L5" s="11">
        <f>(M5/N5)*100</f>
        <v>14.421553090332806</v>
      </c>
      <c r="M5" s="27">
        <f>SUM(M6:M7)</f>
        <v>273</v>
      </c>
      <c r="N5" s="27">
        <f>SUM(N6:N7)</f>
        <v>1893</v>
      </c>
      <c r="O5" s="11">
        <f>P5/Q5</f>
        <v>13.618705035971223</v>
      </c>
      <c r="P5" s="27">
        <f>SUM(P6:P7)</f>
        <v>1893</v>
      </c>
      <c r="Q5" s="27">
        <f>SUM(Q6:Q7)</f>
        <v>139</v>
      </c>
      <c r="R5" s="11">
        <f>(S5/T5)*100</f>
        <v>99.04154941838738</v>
      </c>
      <c r="S5" s="28">
        <f aca="true" t="shared" si="0" ref="S5:T7">((U5/W5)/12)*1000</f>
        <v>19718.476903870163</v>
      </c>
      <c r="T5" s="28">
        <f t="shared" si="0"/>
        <v>19909.297683310844</v>
      </c>
      <c r="U5" s="27">
        <f>SUM(U6:U7)</f>
        <v>31589</v>
      </c>
      <c r="V5" s="27">
        <f>SUM(V6:V7)</f>
        <v>70813.39</v>
      </c>
      <c r="W5" s="27">
        <f>SUM(W6:W7)</f>
        <v>133.5</v>
      </c>
      <c r="X5" s="27">
        <f>SUM(X6:X7)</f>
        <v>296.4</v>
      </c>
      <c r="Y5" s="11">
        <f>Z5/AA5</f>
        <v>0.08618594823032225</v>
      </c>
      <c r="Z5" s="27">
        <f>SUM(Z6:Z7)</f>
        <v>163.15</v>
      </c>
      <c r="AA5" s="27">
        <f>SUM(AA6:AA7)</f>
        <v>1893</v>
      </c>
      <c r="AB5" s="11">
        <f>(AE5/AH5)*100</f>
        <v>93.33333333333333</v>
      </c>
      <c r="AC5" s="11">
        <f>(AF5/AH5)*100</f>
        <v>100</v>
      </c>
      <c r="AD5" s="11">
        <f>(AG5/AH5)*100</f>
        <v>100</v>
      </c>
      <c r="AE5" s="27">
        <f>SUM(AE6:AE7)</f>
        <v>14</v>
      </c>
      <c r="AF5" s="27">
        <f>SUM(AF6:AF7)</f>
        <v>15</v>
      </c>
      <c r="AG5" s="27">
        <f>SUM(AG6:AG7)</f>
        <v>15</v>
      </c>
      <c r="AH5" s="27">
        <f>SUM(AH6:AH7)</f>
        <v>15</v>
      </c>
      <c r="AI5" s="11">
        <f>(AJ5/AK5)*100</f>
        <v>46.666666666666664</v>
      </c>
      <c r="AJ5" s="27">
        <f>SUM(AJ6:AJ7)</f>
        <v>7</v>
      </c>
      <c r="AK5" s="27">
        <f>SUM(AK6:AK7)</f>
        <v>15</v>
      </c>
      <c r="AL5" s="11">
        <f>(AM5/AN5)*100</f>
        <v>0</v>
      </c>
      <c r="AM5" s="27">
        <f>SUM(AM6:AM7)</f>
        <v>0</v>
      </c>
      <c r="AN5" s="27">
        <f>SUM(AN6:AN7)</f>
        <v>15</v>
      </c>
      <c r="AO5" s="11">
        <f>(AP5/AQ5)*100</f>
        <v>0</v>
      </c>
      <c r="AP5" s="27">
        <f>SUM(AP6:AP7)</f>
        <v>0</v>
      </c>
      <c r="AQ5" s="27">
        <f>SUM(AQ6:AQ7)</f>
        <v>1501</v>
      </c>
      <c r="AR5" s="11">
        <f>(AS5/AT5)*100</f>
        <v>1.0036978341257263</v>
      </c>
      <c r="AS5" s="27">
        <f>SUM(AS6:AS7)</f>
        <v>19</v>
      </c>
      <c r="AT5" s="27">
        <f>SUM(AT6:AT7)</f>
        <v>1893</v>
      </c>
      <c r="AU5" s="11">
        <f>(AV5/AW5)*100</f>
        <v>1.0036978341257263</v>
      </c>
      <c r="AV5" s="27">
        <f>SUM(AV6:AV7)</f>
        <v>19</v>
      </c>
      <c r="AW5" s="27">
        <f>SUM(AW6:AW7)</f>
        <v>1893</v>
      </c>
      <c r="AX5" s="11">
        <f>AY5/AZ5</f>
        <v>15.155396618985696</v>
      </c>
      <c r="AY5" s="27">
        <f>SUM(AY6:AY7)</f>
        <v>23309</v>
      </c>
      <c r="AZ5" s="27">
        <f>SUM(AZ6:AZ7)</f>
        <v>1538</v>
      </c>
      <c r="BA5" s="11">
        <f>(BB5/BC5)*100</f>
        <v>100</v>
      </c>
      <c r="BB5" s="27">
        <f>SUM(BB6:BB7)</f>
        <v>14</v>
      </c>
      <c r="BC5" s="27">
        <f>SUM(BC6:BC7)</f>
        <v>14</v>
      </c>
      <c r="BD5" s="11">
        <f>BE5/BF5</f>
        <v>69.222366710013</v>
      </c>
      <c r="BE5" s="27">
        <f>SUM(BE6:BE7)</f>
        <v>106464</v>
      </c>
      <c r="BF5" s="27">
        <f>SUM(BF6:BF7)</f>
        <v>1538</v>
      </c>
      <c r="BG5" s="11">
        <f>(BH5/BI5)*100</f>
        <v>0</v>
      </c>
      <c r="BH5" s="27">
        <f>SUM(BH6:BH7)</f>
        <v>0</v>
      </c>
      <c r="BI5" s="27">
        <f>SUM(BI6:BI7)</f>
        <v>106464</v>
      </c>
      <c r="BJ5" s="11">
        <f>(BK5/BL5)*100</f>
        <v>0</v>
      </c>
      <c r="BK5" s="27">
        <f>SUM(BK6:BK7)</f>
        <v>0</v>
      </c>
      <c r="BL5" s="27">
        <f>SUM(BL6:BL7)</f>
        <v>15</v>
      </c>
      <c r="BM5" s="11">
        <f>(BN5/BO5)*100</f>
        <v>0</v>
      </c>
      <c r="BN5" s="27">
        <f>SUM(BN6:BN7)</f>
        <v>0</v>
      </c>
      <c r="BO5" s="27">
        <f>SUM(BO6:BO7)</f>
        <v>15</v>
      </c>
    </row>
    <row r="6" spans="1:136" s="3" customFormat="1" ht="60">
      <c r="A6" s="40" t="s">
        <v>68</v>
      </c>
      <c r="B6" s="41" t="e">
        <f>(C6/C6+D6)*100</f>
        <v>#DIV/0!</v>
      </c>
      <c r="E6" s="43" t="e">
        <f>(F6/(G6-H6))*100</f>
        <v>#DIV/0!</v>
      </c>
      <c r="I6" s="43" t="e">
        <f>(J6/K6)*100</f>
        <v>#DIV/0!</v>
      </c>
      <c r="L6" s="43" t="e">
        <f>(M6/N6)*100</f>
        <v>#DIV/0!</v>
      </c>
      <c r="O6" s="43" t="e">
        <f>P6/Q6</f>
        <v>#DIV/0!</v>
      </c>
      <c r="R6" s="43" t="e">
        <f>(S6/T6)*100</f>
        <v>#DIV/0!</v>
      </c>
      <c r="S6" s="41" t="e">
        <f t="shared" si="0"/>
        <v>#DIV/0!</v>
      </c>
      <c r="T6" s="41" t="e">
        <f t="shared" si="0"/>
        <v>#DIV/0!</v>
      </c>
      <c r="Y6" s="43" t="e">
        <f>Z6/AA6</f>
        <v>#DIV/0!</v>
      </c>
      <c r="AB6" s="43" t="e">
        <f>(AE6/AH6)*100</f>
        <v>#DIV/0!</v>
      </c>
      <c r="AC6" s="43" t="e">
        <f>(AF6/AH6)*100</f>
        <v>#DIV/0!</v>
      </c>
      <c r="AD6" s="43" t="e">
        <f>(AG6/AH6)*100</f>
        <v>#DIV/0!</v>
      </c>
      <c r="AI6" s="43" t="e">
        <f>(AJ6/AK6)*100</f>
        <v>#DIV/0!</v>
      </c>
      <c r="AL6" s="43" t="e">
        <f>(AM6/AN6)*100</f>
        <v>#DIV/0!</v>
      </c>
      <c r="AO6" s="43" t="e">
        <f>(AP6/AQ6)*100</f>
        <v>#DIV/0!</v>
      </c>
      <c r="AR6" s="43" t="e">
        <f>(AS6/AT6)*100</f>
        <v>#DIV/0!</v>
      </c>
      <c r="AU6" s="43" t="e">
        <f>(AV6/AW6)*100</f>
        <v>#DIV/0!</v>
      </c>
      <c r="AX6" s="43" t="e">
        <f>AY6/AZ6</f>
        <v>#DIV/0!</v>
      </c>
      <c r="BA6" s="43" t="e">
        <f>(BB6/BC6)*100</f>
        <v>#DIV/0!</v>
      </c>
      <c r="BD6" s="43" t="e">
        <f>BE6/BF6</f>
        <v>#DIV/0!</v>
      </c>
      <c r="BG6" s="43" t="e">
        <f>(BH6/BI6)*100</f>
        <v>#DIV/0!</v>
      </c>
      <c r="BJ6" s="43" t="e">
        <f>(BK6/BL6)*100</f>
        <v>#DIV/0!</v>
      </c>
      <c r="BM6" s="43" t="e">
        <f>(BN6/BO6)*100</f>
        <v>#DIV/0!</v>
      </c>
      <c r="CT6" s="4"/>
      <c r="DD6" s="4"/>
      <c r="EF6" s="4"/>
    </row>
    <row r="7" spans="1:67" s="5" customFormat="1" ht="30">
      <c r="A7" s="13" t="s">
        <v>69</v>
      </c>
      <c r="B7" s="42">
        <f>(C7/C7+D7)*100</f>
        <v>100</v>
      </c>
      <c r="C7" s="5">
        <v>1490</v>
      </c>
      <c r="D7" s="5">
        <v>0</v>
      </c>
      <c r="E7" s="44">
        <f>(F7/(G7-H7))*100</f>
        <v>55.06108202443281</v>
      </c>
      <c r="F7" s="5">
        <v>1893</v>
      </c>
      <c r="G7" s="5">
        <v>3865</v>
      </c>
      <c r="H7" s="5">
        <v>427</v>
      </c>
      <c r="I7" s="44">
        <f>(J7/K7)*100</f>
        <v>0</v>
      </c>
      <c r="J7" s="5">
        <v>0</v>
      </c>
      <c r="K7" s="5">
        <v>1893</v>
      </c>
      <c r="L7" s="44">
        <f>(M7/N7)*100</f>
        <v>14.421553090332806</v>
      </c>
      <c r="M7" s="5">
        <v>273</v>
      </c>
      <c r="N7" s="5">
        <v>1893</v>
      </c>
      <c r="O7" s="44">
        <f>P7/Q7</f>
        <v>13.618705035971223</v>
      </c>
      <c r="P7" s="5">
        <v>1893</v>
      </c>
      <c r="Q7" s="5">
        <v>139</v>
      </c>
      <c r="R7" s="44">
        <f>(S7/T7)*100</f>
        <v>99.04154941838738</v>
      </c>
      <c r="S7" s="42">
        <f t="shared" si="0"/>
        <v>19718.476903870163</v>
      </c>
      <c r="T7" s="42">
        <f t="shared" si="0"/>
        <v>19909.297683310844</v>
      </c>
      <c r="U7" s="5">
        <v>31589</v>
      </c>
      <c r="V7" s="5">
        <v>70813.39</v>
      </c>
      <c r="W7" s="5">
        <v>133.5</v>
      </c>
      <c r="X7" s="5">
        <v>296.4</v>
      </c>
      <c r="Y7" s="44">
        <f>Z7/AA7</f>
        <v>0.08618594823032225</v>
      </c>
      <c r="Z7" s="5">
        <v>163.15</v>
      </c>
      <c r="AA7" s="5">
        <v>1893</v>
      </c>
      <c r="AB7" s="44">
        <f>(AE7/AH7)*100</f>
        <v>93.33333333333333</v>
      </c>
      <c r="AC7" s="44">
        <f>(AF7/AH7)*100</f>
        <v>100</v>
      </c>
      <c r="AD7" s="44">
        <f>(AG7/AH7)*100</f>
        <v>100</v>
      </c>
      <c r="AE7" s="5">
        <v>14</v>
      </c>
      <c r="AF7" s="5">
        <v>15</v>
      </c>
      <c r="AG7" s="5">
        <v>15</v>
      </c>
      <c r="AH7" s="5">
        <v>15</v>
      </c>
      <c r="AI7" s="44">
        <f>(AJ7/AK7)*100</f>
        <v>46.666666666666664</v>
      </c>
      <c r="AJ7" s="5">
        <v>7</v>
      </c>
      <c r="AK7" s="5">
        <v>15</v>
      </c>
      <c r="AL7" s="44">
        <f>(AM7/AN7)*100</f>
        <v>0</v>
      </c>
      <c r="AM7" s="5">
        <v>0</v>
      </c>
      <c r="AN7" s="5">
        <v>15</v>
      </c>
      <c r="AO7" s="44">
        <f>(AP7/AQ7)*100</f>
        <v>0</v>
      </c>
      <c r="AP7" s="5">
        <v>0</v>
      </c>
      <c r="AQ7" s="5">
        <v>1501</v>
      </c>
      <c r="AR7" s="44">
        <f>(AS7/AT7)*100</f>
        <v>1.0036978341257263</v>
      </c>
      <c r="AS7" s="5">
        <v>19</v>
      </c>
      <c r="AT7" s="5">
        <v>1893</v>
      </c>
      <c r="AU7" s="44">
        <f>(AV7/AW7)*100</f>
        <v>1.0036978341257263</v>
      </c>
      <c r="AV7" s="5">
        <v>19</v>
      </c>
      <c r="AW7" s="5">
        <v>1893</v>
      </c>
      <c r="AX7" s="44">
        <f>AY7/AZ7</f>
        <v>15.155396618985696</v>
      </c>
      <c r="AY7" s="5">
        <v>23309</v>
      </c>
      <c r="AZ7" s="5">
        <v>1538</v>
      </c>
      <c r="BA7" s="44">
        <f>(BB7/BC7)*100</f>
        <v>100</v>
      </c>
      <c r="BB7" s="5">
        <v>14</v>
      </c>
      <c r="BC7" s="5">
        <v>14</v>
      </c>
      <c r="BD7" s="44">
        <f>BE7/BF7</f>
        <v>69.222366710013</v>
      </c>
      <c r="BE7" s="5">
        <v>106464</v>
      </c>
      <c r="BF7" s="5">
        <v>1538</v>
      </c>
      <c r="BG7" s="44">
        <f>(BH7/BI7)*100</f>
        <v>0</v>
      </c>
      <c r="BH7" s="5">
        <v>0</v>
      </c>
      <c r="BI7" s="5">
        <v>106464</v>
      </c>
      <c r="BJ7" s="44">
        <f>(BK7/BL7)*100</f>
        <v>0</v>
      </c>
      <c r="BK7" s="5">
        <v>0</v>
      </c>
      <c r="BL7" s="5">
        <v>15</v>
      </c>
      <c r="BM7" s="44">
        <f>(BN7/BO7)*100</f>
        <v>0</v>
      </c>
      <c r="BN7" s="5">
        <v>0</v>
      </c>
      <c r="BO7" s="5">
        <v>15</v>
      </c>
    </row>
    <row r="8" spans="9:136" ht="14.25">
      <c r="I8" s="7"/>
      <c r="EF8" s="6"/>
    </row>
    <row r="10" ht="14.25">
      <c r="EF10" s="6"/>
    </row>
  </sheetData>
  <sheetProtection password="CC35" sheet="1"/>
  <mergeCells count="43">
    <mergeCell ref="BD2:BI2"/>
    <mergeCell ref="BD3:BF3"/>
    <mergeCell ref="BA3:BC3"/>
    <mergeCell ref="BG3:BI3"/>
    <mergeCell ref="BM3:BO3"/>
    <mergeCell ref="EM2:FD2"/>
    <mergeCell ref="EZ3:FD3"/>
    <mergeCell ref="BP3:BU3"/>
    <mergeCell ref="BY3:CA3"/>
    <mergeCell ref="BV3:BX3"/>
    <mergeCell ref="CB3:CE3"/>
    <mergeCell ref="CU3:DB3"/>
    <mergeCell ref="DC3:DI3"/>
    <mergeCell ref="BP2:CA2"/>
    <mergeCell ref="DJ3:DP3"/>
    <mergeCell ref="EE3:EF3"/>
    <mergeCell ref="AB3:AH3"/>
    <mergeCell ref="DQ3:DU3"/>
    <mergeCell ref="DV2:EA2"/>
    <mergeCell ref="DY3:EA3"/>
    <mergeCell ref="AX3:AZ3"/>
    <mergeCell ref="BA2:BC2"/>
    <mergeCell ref="AU3:AW3"/>
    <mergeCell ref="BJ2:BO2"/>
    <mergeCell ref="AX2:AZ2"/>
    <mergeCell ref="Y3:AA3"/>
    <mergeCell ref="AI3:AK3"/>
    <mergeCell ref="AL3:AN3"/>
    <mergeCell ref="AO3:AQ3"/>
    <mergeCell ref="Y2:AQ2"/>
    <mergeCell ref="AR3:AT3"/>
    <mergeCell ref="AR2:AW2"/>
    <mergeCell ref="BJ3:BL3"/>
    <mergeCell ref="B1:BO1"/>
    <mergeCell ref="B3:D3"/>
    <mergeCell ref="E3:H3"/>
    <mergeCell ref="I3:K3"/>
    <mergeCell ref="B2:K2"/>
    <mergeCell ref="L2:N2"/>
    <mergeCell ref="L3:N3"/>
    <mergeCell ref="O3:Q3"/>
    <mergeCell ref="R3:X3"/>
    <mergeCell ref="O2:X2"/>
  </mergeCells>
  <printOptions/>
  <pageMargins left="0" right="0" top="0.7480314960629921" bottom="0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Научный центр4</dc:creator>
  <cp:keywords/>
  <dc:description/>
  <cp:lastModifiedBy>Customer</cp:lastModifiedBy>
  <dcterms:created xsi:type="dcterms:W3CDTF">2014-10-01T07:40:08Z</dcterms:created>
  <dcterms:modified xsi:type="dcterms:W3CDTF">2015-10-13T12:05:38Z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